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Users\pay\Downloads\"/>
    </mc:Choice>
  </mc:AlternateContent>
  <xr:revisionPtr revIDLastSave="0" documentId="13_ncr:1_{90D1C64F-A058-474A-ACEE-2217F8682BE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4" i="1" l="1"/>
  <c r="C54" i="1"/>
  <c r="C45" i="1"/>
  <c r="C46" i="1"/>
  <c r="C47" i="1"/>
  <c r="C48" i="1"/>
  <c r="C49" i="1"/>
  <c r="C50" i="1"/>
  <c r="C51" i="1"/>
  <c r="C52" i="1"/>
  <c r="C53" i="1"/>
  <c r="A52" i="1"/>
  <c r="A53" i="1"/>
  <c r="A45" i="1"/>
  <c r="A46" i="1"/>
  <c r="A47" i="1" s="1"/>
  <c r="A48" i="1" s="1"/>
  <c r="A49" i="1" s="1"/>
  <c r="A50" i="1" s="1"/>
  <c r="A51" i="1" s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15" i="1"/>
  <c r="E46" i="1"/>
  <c r="E45" i="1" l="1"/>
  <c r="E49" i="1"/>
  <c r="E54" i="1"/>
  <c r="B12" i="1" s="1"/>
  <c r="C12" i="1" s="1"/>
  <c r="E53" i="1"/>
  <c r="E48" i="1"/>
  <c r="E52" i="1"/>
  <c r="E51" i="1"/>
  <c r="E47" i="1"/>
  <c r="E50" i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E17" i="1"/>
  <c r="E18" i="1"/>
  <c r="E22" i="1"/>
  <c r="E26" i="1"/>
  <c r="E30" i="1"/>
  <c r="E34" i="1"/>
  <c r="B9" i="1" s="1"/>
  <c r="C9" i="1" s="1"/>
  <c r="E38" i="1"/>
  <c r="E42" i="1"/>
  <c r="E15" i="1"/>
  <c r="E28" i="1"/>
  <c r="E36" i="1"/>
  <c r="E44" i="1"/>
  <c r="B11" i="1" s="1"/>
  <c r="C11" i="1" s="1"/>
  <c r="E25" i="1"/>
  <c r="E33" i="1"/>
  <c r="E41" i="1"/>
  <c r="E19" i="1"/>
  <c r="B6" i="1" s="1"/>
  <c r="C6" i="1" s="1"/>
  <c r="E23" i="1"/>
  <c r="E27" i="1"/>
  <c r="E31" i="1"/>
  <c r="E35" i="1"/>
  <c r="E39" i="1"/>
  <c r="B10" i="1" s="1"/>
  <c r="C10" i="1" s="1"/>
  <c r="E43" i="1"/>
  <c r="E24" i="1"/>
  <c r="B7" i="1" s="1"/>
  <c r="C7" i="1" s="1"/>
  <c r="E32" i="1"/>
  <c r="E40" i="1"/>
  <c r="E21" i="1"/>
  <c r="E29" i="1"/>
  <c r="B8" i="1" s="1"/>
  <c r="C8" i="1" s="1"/>
  <c r="E37" i="1"/>
  <c r="E16" i="1"/>
  <c r="E20" i="1"/>
  <c r="D15" i="1" l="1"/>
  <c r="B5" i="1"/>
  <c r="C5" i="1" s="1"/>
  <c r="B16" i="1"/>
  <c r="D16" i="1" s="1"/>
  <c r="B17" i="1" l="1"/>
  <c r="D17" i="1" s="1"/>
  <c r="B18" i="1" l="1"/>
  <c r="D18" i="1" s="1"/>
  <c r="B19" i="1" l="1"/>
  <c r="D19" i="1" s="1"/>
  <c r="B20" i="1" l="1"/>
  <c r="D20" i="1" s="1"/>
  <c r="B21" i="1" l="1"/>
  <c r="D21" i="1" s="1"/>
  <c r="B22" i="1" l="1"/>
  <c r="D22" i="1" s="1"/>
  <c r="B23" i="1" s="1"/>
  <c r="D23" i="1" s="1"/>
  <c r="B24" i="1" l="1"/>
  <c r="D24" i="1" s="1"/>
  <c r="B25" i="1" l="1"/>
  <c r="D25" i="1" s="1"/>
  <c r="B26" i="1" l="1"/>
  <c r="D26" i="1" s="1"/>
  <c r="B27" i="1" l="1"/>
  <c r="D27" i="1" s="1"/>
  <c r="B28" i="1" l="1"/>
  <c r="D28" i="1" s="1"/>
  <c r="B29" i="1" l="1"/>
  <c r="D29" i="1" s="1"/>
  <c r="B30" i="1" l="1"/>
  <c r="D30" i="1" s="1"/>
  <c r="B31" i="1" l="1"/>
  <c r="D31" i="1" s="1"/>
  <c r="B32" i="1" l="1"/>
  <c r="D32" i="1" s="1"/>
  <c r="B33" i="1" l="1"/>
  <c r="D33" i="1" s="1"/>
  <c r="B34" i="1" l="1"/>
  <c r="D34" i="1" s="1"/>
  <c r="B35" i="1" l="1"/>
  <c r="D35" i="1" s="1"/>
  <c r="B36" i="1" l="1"/>
  <c r="D36" i="1" s="1"/>
  <c r="B37" i="1" l="1"/>
  <c r="D37" i="1" s="1"/>
  <c r="B38" i="1" l="1"/>
  <c r="D38" i="1" s="1"/>
  <c r="B39" i="1" l="1"/>
  <c r="D39" i="1" s="1"/>
  <c r="B40" i="1" l="1"/>
  <c r="D40" i="1" s="1"/>
  <c r="B41" i="1" l="1"/>
  <c r="D41" i="1" s="1"/>
  <c r="B42" i="1" l="1"/>
  <c r="D42" i="1" s="1"/>
  <c r="B43" i="1" l="1"/>
  <c r="D43" i="1" s="1"/>
  <c r="B44" i="1" l="1"/>
  <c r="D44" i="1" l="1"/>
  <c r="B45" i="1" s="1"/>
  <c r="D45" i="1" s="1"/>
  <c r="B46" i="1" s="1"/>
  <c r="D46" i="1" l="1"/>
  <c r="B47" i="1" s="1"/>
  <c r="D47" i="1" l="1"/>
  <c r="B48" i="1" s="1"/>
  <c r="D48" i="1" s="1"/>
  <c r="B49" i="1" s="1"/>
  <c r="D49" i="1" s="1"/>
  <c r="B50" i="1" s="1"/>
  <c r="D50" i="1" s="1"/>
  <c r="B51" i="1" s="1"/>
  <c r="D51" i="1" s="1"/>
  <c r="B52" i="1" s="1"/>
  <c r="D52" i="1" l="1"/>
  <c r="B53" i="1" s="1"/>
  <c r="D53" i="1" l="1"/>
  <c r="B54" i="1" s="1"/>
  <c r="D54" i="1" s="1"/>
</calcChain>
</file>

<file path=xl/sharedStrings.xml><?xml version="1.0" encoding="utf-8"?>
<sst xmlns="http://schemas.openxmlformats.org/spreadsheetml/2006/main" count="12" uniqueCount="10">
  <si>
    <t>初期投資額</t>
  </si>
  <si>
    <t>月間積立額</t>
  </si>
  <si>
    <t>利回り</t>
  </si>
  <si>
    <t>年</t>
  </si>
  <si>
    <t>年末残高</t>
  </si>
  <si>
    <t>初期投資倍率</t>
  </si>
  <si>
    <t>年初残高</t>
  </si>
  <si>
    <t>年増加額</t>
  </si>
  <si>
    <t>利息</t>
  </si>
  <si>
    <t>投資額累計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</si>
</sst>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.00;[Red]&quot;$&quot;\-#,##0.00"/>
    <numFmt numFmtId="177" formatCode="#,##0.0"/>
  </numFmts>
  <fonts count="6">
    <font>
      <sz val="10"/>
      <color rgb="FF000000"/>
      <name val="Arial"/>
    </font>
    <font>
      <sz val="11"/>
      <color theme="1"/>
      <name val="Arial"/>
      <family val="2"/>
      <charset val="128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"/>
      <name val="A-OTF Futo Go B101 Pr6N Bold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>
      <alignment vertical="center"/>
    </xf>
  </cellStyleXfs>
  <cellXfs count="15">
    <xf numFmtId="0" fontId="0" fillId="0" borderId="0" xfId="0"/>
    <xf numFmtId="176" fontId="0" fillId="0" borderId="0" xfId="0" applyNumberForma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4" borderId="1" xfId="1" applyNumberFormat="1" applyBorder="1" applyAlignment="1"/>
    <xf numFmtId="9" fontId="1" fillId="4" borderId="1" xfId="1" applyNumberForma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177" fontId="3" fillId="0" borderId="1" xfId="0" applyNumberFormat="1" applyFont="1" applyBorder="1"/>
    <xf numFmtId="0" fontId="4" fillId="3" borderId="1" xfId="0" applyFont="1" applyFill="1" applyBorder="1" applyAlignment="1">
      <alignment horizontal="center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5073766810076575"/>
          <c:y val="5.7217188584085511E-2"/>
          <c:w val="0.70776026192602226"/>
          <c:h val="0.7128127183529968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シート1!$E$14</c:f>
              <c:strCache>
                <c:ptCount val="1"/>
                <c:pt idx="0">
                  <c:v>年末残高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cat>
            <c:numRef>
              <c:f>シート1!$A$15:$A$54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シート1!$E$15:$E$54</c:f>
              <c:numCache>
                <c:formatCode>#,##0</c:formatCode>
                <c:ptCount val="40"/>
                <c:pt idx="0">
                  <c:v>890097.68199529708</c:v>
                </c:pt>
                <c:pt idx="1">
                  <c:v>1312573.2792029572</c:v>
                </c:pt>
                <c:pt idx="2">
                  <c:v>1770114.1426170603</c:v>
                </c:pt>
                <c:pt idx="3">
                  <c:v>2265630.6720388173</c:v>
                </c:pt>
                <c:pt idx="4">
                  <c:v>2802274.8290175488</c:v>
                </c:pt>
                <c:pt idx="5">
                  <c:v>3383460.1863566465</c:v>
                </c:pt>
                <c:pt idx="6">
                  <c:v>4012883.6417186367</c:v>
                </c:pt>
                <c:pt idx="7">
                  <c:v>4694548.9334487515</c:v>
                </c:pt>
                <c:pt idx="8">
                  <c:v>5432792.1082002604</c:v>
                </c:pt>
                <c:pt idx="9">
                  <c:v>6232309.1023601582</c:v>
                </c:pt>
                <c:pt idx="10">
                  <c:v>7098185.6127195489</c:v>
                </c:pt>
                <c:pt idx="11">
                  <c:v>8035929.4463949762</c:v>
                </c:pt>
                <c:pt idx="12">
                  <c:v>9051505.5557772461</c:v>
                </c:pt>
                <c:pt idx="13">
                  <c:v>10151373.98136374</c:v>
                </c:pt>
                <c:pt idx="14">
                  <c:v>11342530.943827059</c:v>
                </c:pt>
                <c:pt idx="15">
                  <c:v>12632553.34670517</c:v>
                </c:pt>
                <c:pt idx="16">
                  <c:v>14029646.972792801</c:v>
                </c:pt>
                <c:pt idx="17">
                  <c:v>15542698.680809621</c:v>
                </c:pt>
                <c:pt idx="18">
                  <c:v>17181332.9343661</c:v>
                </c:pt>
                <c:pt idx="19">
                  <c:v>18955973.022805657</c:v>
                </c:pt>
                <c:pt idx="20">
                  <c:v>20877907.363346536</c:v>
                </c:pt>
                <c:pt idx="21">
                  <c:v>22959361.306268718</c:v>
                </c:pt>
                <c:pt idx="22">
                  <c:v>25213574.899895992</c:v>
                </c:pt>
                <c:pt idx="23">
                  <c:v>27654887.110033114</c:v>
                </c:pt>
                <c:pt idx="24">
                  <c:v>30298827.02957477</c:v>
                </c:pt>
                <c:pt idx="25">
                  <c:v>33162212.658467077</c:v>
                </c:pt>
                <c:pt idx="26">
                  <c:v>36263257.882357143</c:v>
                </c:pt>
                <c:pt idx="27">
                  <c:v>39621688.330417886</c:v>
                </c:pt>
                <c:pt idx="28">
                  <c:v>43258866.849314988</c:v>
                </c:pt>
                <c:pt idx="29">
                  <c:v>47197929.391451418</c:v>
                </c:pt>
                <c:pt idx="30">
                  <c:v>51463932.181869112</c:v>
                </c:pt>
                <c:pt idx="31">
                  <c:v>56084011.099930927</c:v>
                </c:pt>
                <c:pt idx="32">
                  <c:v>61087554.289603651</c:v>
                </c:pt>
                <c:pt idx="33">
                  <c:v>66506389.096309297</c:v>
                </c:pt>
                <c:pt idx="34">
                  <c:v>72374984.519442871</c:v>
                </c:pt>
                <c:pt idx="35">
                  <c:v>78730670.468349323</c:v>
                </c:pt>
                <c:pt idx="36">
                  <c:v>85613875.216438487</c:v>
                </c:pt>
                <c:pt idx="37">
                  <c:v>93068382.563874111</c:v>
                </c:pt>
                <c:pt idx="38">
                  <c:v>101141610.34463988</c:v>
                </c:pt>
                <c:pt idx="39">
                  <c:v>109884912.0495539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B8C-CC4F-8E56-55BBBAC8CD59}"/>
            </c:ext>
          </c:extLst>
        </c:ser>
        <c:ser>
          <c:idx val="1"/>
          <c:order val="1"/>
          <c:tx>
            <c:strRef>
              <c:f>シート1!$F$14</c:f>
              <c:strCache>
                <c:ptCount val="1"/>
                <c:pt idx="0">
                  <c:v>投資額累計</c:v>
                </c:pt>
              </c:strCache>
            </c:strRef>
          </c:tx>
          <c:spPr>
            <a:solidFill>
              <a:srgbClr val="EA4335"/>
            </a:solidFill>
          </c:spPr>
          <c:invertIfNegative val="1"/>
          <c:cat>
            <c:numRef>
              <c:f>シート1!$A$15:$A$54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シート1!$F$15:$F$54</c:f>
              <c:numCache>
                <c:formatCode>#,##0</c:formatCode>
                <c:ptCount val="40"/>
                <c:pt idx="0">
                  <c:v>836000</c:v>
                </c:pt>
                <c:pt idx="1">
                  <c:v>1172000</c:v>
                </c:pt>
                <c:pt idx="2">
                  <c:v>1508000</c:v>
                </c:pt>
                <c:pt idx="3">
                  <c:v>1844000</c:v>
                </c:pt>
                <c:pt idx="4">
                  <c:v>2180000</c:v>
                </c:pt>
                <c:pt idx="5">
                  <c:v>2516000</c:v>
                </c:pt>
                <c:pt idx="6">
                  <c:v>2852000</c:v>
                </c:pt>
                <c:pt idx="7">
                  <c:v>3188000</c:v>
                </c:pt>
                <c:pt idx="8">
                  <c:v>3524000</c:v>
                </c:pt>
                <c:pt idx="9">
                  <c:v>3860000</c:v>
                </c:pt>
                <c:pt idx="10">
                  <c:v>4196000</c:v>
                </c:pt>
                <c:pt idx="11">
                  <c:v>4532000</c:v>
                </c:pt>
                <c:pt idx="12">
                  <c:v>4868000</c:v>
                </c:pt>
                <c:pt idx="13">
                  <c:v>5204000</c:v>
                </c:pt>
                <c:pt idx="14">
                  <c:v>5540000</c:v>
                </c:pt>
                <c:pt idx="15">
                  <c:v>5876000</c:v>
                </c:pt>
                <c:pt idx="16">
                  <c:v>6212000</c:v>
                </c:pt>
                <c:pt idx="17">
                  <c:v>6548000</c:v>
                </c:pt>
                <c:pt idx="18">
                  <c:v>6884000</c:v>
                </c:pt>
                <c:pt idx="19">
                  <c:v>7220000</c:v>
                </c:pt>
                <c:pt idx="20">
                  <c:v>7556000</c:v>
                </c:pt>
                <c:pt idx="21">
                  <c:v>7892000</c:v>
                </c:pt>
                <c:pt idx="22">
                  <c:v>8228000</c:v>
                </c:pt>
                <c:pt idx="23">
                  <c:v>8564000</c:v>
                </c:pt>
                <c:pt idx="24">
                  <c:v>8900000</c:v>
                </c:pt>
                <c:pt idx="25">
                  <c:v>9236000</c:v>
                </c:pt>
                <c:pt idx="26">
                  <c:v>9572000</c:v>
                </c:pt>
                <c:pt idx="27">
                  <c:v>9908000</c:v>
                </c:pt>
                <c:pt idx="28">
                  <c:v>10244000</c:v>
                </c:pt>
                <c:pt idx="29">
                  <c:v>10580000</c:v>
                </c:pt>
                <c:pt idx="30">
                  <c:v>10916000</c:v>
                </c:pt>
                <c:pt idx="31">
                  <c:v>11252000</c:v>
                </c:pt>
                <c:pt idx="32">
                  <c:v>11588000</c:v>
                </c:pt>
                <c:pt idx="33">
                  <c:v>11924000</c:v>
                </c:pt>
                <c:pt idx="34">
                  <c:v>12260000</c:v>
                </c:pt>
                <c:pt idx="35">
                  <c:v>12596000</c:v>
                </c:pt>
                <c:pt idx="36">
                  <c:v>12932000</c:v>
                </c:pt>
                <c:pt idx="37">
                  <c:v>13268000</c:v>
                </c:pt>
                <c:pt idx="38">
                  <c:v>13604000</c:v>
                </c:pt>
                <c:pt idx="39">
                  <c:v>13940000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B8C-CC4F-8E56-55BBBAC8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252545"/>
        <c:axId val="1656740336"/>
      </c:barChart>
      <c:catAx>
        <c:axId val="16442525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lang="ja-JP" b="0">
                    <a:solidFill>
                      <a:srgbClr val="000000"/>
                    </a:solidFill>
                    <a:latin typeface="+mn-lt"/>
                  </a:defRPr>
                </a:pPr>
                <a:endParaRPr lang="ja-US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lang="ja-JP"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56740336"/>
        <c:crosses val="autoZero"/>
        <c:auto val="1"/>
        <c:lblAlgn val="ctr"/>
        <c:lblOffset val="100"/>
        <c:noMultiLvlLbl val="1"/>
      </c:catAx>
      <c:valAx>
        <c:axId val="1656740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lang="ja-JP" b="0">
                    <a:solidFill>
                      <a:srgbClr val="000000"/>
                    </a:solidFill>
                    <a:latin typeface="+mn-lt"/>
                  </a:defRPr>
                </a:pPr>
                <a:endParaRPr lang="ja-US" alt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lang="ja-JP"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4425254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7250735117744588E-2"/>
          <c:y val="0.72853986813424443"/>
          <c:w val="0.17590197647287739"/>
          <c:h val="0.17751090075500475"/>
        </c:manualLayout>
      </c:layout>
      <c:overlay val="0"/>
      <c:txPr>
        <a:bodyPr/>
        <a:lstStyle/>
        <a:p>
          <a:pPr lvl="0">
            <a:defRPr lang="ja-JP" b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136071</xdr:colOff>
      <xdr:row>0</xdr:row>
      <xdr:rowOff>21319</xdr:rowOff>
    </xdr:from>
    <xdr:ext cx="4469948" cy="2441574"/>
    <xdr:graphicFrame macro="">
      <xdr:nvGraphicFramePr>
        <xdr:cNvPr id="2" name="Chart 1" title="グラフ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4"/>
  <sheetViews>
    <sheetView tabSelected="1" topLeftCell="A40" zoomScale="140" workbookViewId="0">
      <selection activeCell="A3" sqref="A3:C3"/>
    </sheetView>
  </sheetViews>
  <sheetFormatPr defaultColWidth="14.42578125" defaultRowHeight="15.75" customHeight="1"/>
  <cols>
    <col min="1" max="6" width="23" customWidth="1"/>
  </cols>
  <sheetData>
    <row r="1" spans="1:9" ht="15.75" customHeight="1">
      <c r="A1" s="3" t="s">
        <v>0</v>
      </c>
      <c r="B1" s="3" t="s">
        <v>1</v>
      </c>
      <c r="C1" s="3" t="s">
        <v>2</v>
      </c>
    </row>
    <row r="2" spans="1:9" ht="15.75" customHeight="1">
      <c r="A2" s="4">
        <v>200000</v>
      </c>
      <c r="B2" s="4">
        <v>28000</v>
      </c>
      <c r="C2" s="5">
        <v>0.08</v>
      </c>
    </row>
    <row r="3" spans="1:9" ht="15.75" customHeight="1">
      <c r="A3" s="6"/>
      <c r="B3" s="7"/>
      <c r="C3" s="8"/>
    </row>
    <row r="4" spans="1:9" ht="15.75" customHeight="1">
      <c r="A4" s="9" t="s">
        <v>3</v>
      </c>
      <c r="B4" s="10" t="s">
        <v>4</v>
      </c>
      <c r="C4" s="9" t="s">
        <v>5</v>
      </c>
    </row>
    <row r="5" spans="1:9" ht="15.75" customHeight="1">
      <c r="A5" s="11">
        <v>1</v>
      </c>
      <c r="B5" s="12">
        <f>E15</f>
        <v>890097.68199529708</v>
      </c>
      <c r="C5" s="13">
        <f t="shared" ref="C5:C11" si="0">B5/A$2</f>
        <v>4.4504884099764856</v>
      </c>
    </row>
    <row r="6" spans="1:9" ht="15.75" customHeight="1">
      <c r="A6" s="11">
        <v>5</v>
      </c>
      <c r="B6" s="12">
        <f>E19</f>
        <v>2802274.8290175488</v>
      </c>
      <c r="C6" s="13">
        <f t="shared" si="0"/>
        <v>14.011374145087744</v>
      </c>
    </row>
    <row r="7" spans="1:9" ht="15.75" customHeight="1">
      <c r="A7" s="11">
        <v>10</v>
      </c>
      <c r="B7" s="12">
        <f>E24</f>
        <v>6232309.1023601582</v>
      </c>
      <c r="C7" s="13">
        <f t="shared" si="0"/>
        <v>31.161545511800792</v>
      </c>
    </row>
    <row r="8" spans="1:9" ht="15.75" customHeight="1">
      <c r="A8" s="11">
        <v>15</v>
      </c>
      <c r="B8" s="12">
        <f>E29</f>
        <v>11342530.943827059</v>
      </c>
      <c r="C8" s="13">
        <f t="shared" si="0"/>
        <v>56.712654719135294</v>
      </c>
    </row>
    <row r="9" spans="1:9" ht="15.75" customHeight="1">
      <c r="A9" s="11">
        <v>20</v>
      </c>
      <c r="B9" s="12">
        <f>E34</f>
        <v>18955973.022805657</v>
      </c>
      <c r="C9" s="13">
        <f t="shared" si="0"/>
        <v>94.779865114028283</v>
      </c>
    </row>
    <row r="10" spans="1:9" ht="15.75" customHeight="1">
      <c r="A10" s="11">
        <v>25</v>
      </c>
      <c r="B10" s="12">
        <f>E39</f>
        <v>30298827.02957477</v>
      </c>
      <c r="C10" s="13">
        <f t="shared" si="0"/>
        <v>151.49413514787386</v>
      </c>
    </row>
    <row r="11" spans="1:9" ht="15.75" customHeight="1">
      <c r="A11" s="11">
        <v>30</v>
      </c>
      <c r="B11" s="12">
        <f>E44</f>
        <v>47197929.391451418</v>
      </c>
      <c r="C11" s="13">
        <f t="shared" si="0"/>
        <v>235.98964695725709</v>
      </c>
    </row>
    <row r="12" spans="1:9" ht="15.75" customHeight="1">
      <c r="A12" s="11">
        <v>40</v>
      </c>
      <c r="B12" s="12">
        <f>E54</f>
        <v>109884912.0495539</v>
      </c>
      <c r="C12" s="13">
        <f t="shared" ref="C12" si="1">B12/A$2</f>
        <v>549.42456024776948</v>
      </c>
    </row>
    <row r="14" spans="1:9" ht="15.75" customHeight="1">
      <c r="A14" s="9" t="s">
        <v>3</v>
      </c>
      <c r="B14" s="9" t="s">
        <v>6</v>
      </c>
      <c r="C14" s="9" t="s">
        <v>7</v>
      </c>
      <c r="D14" s="9" t="s">
        <v>8</v>
      </c>
      <c r="E14" s="9" t="s">
        <v>4</v>
      </c>
      <c r="F14" s="14" t="s">
        <v>9</v>
      </c>
      <c r="H14" s="2"/>
    </row>
    <row r="15" spans="1:9" ht="15.75" customHeight="1">
      <c r="A15" s="11">
        <v>1</v>
      </c>
      <c r="B15" s="12">
        <v>500000</v>
      </c>
      <c r="C15" s="12">
        <f t="shared" ref="C15:C44" si="2">B$2*12</f>
        <v>336000</v>
      </c>
      <c r="D15" s="12">
        <f>E15-SUM(B15:C15)</f>
        <v>54097.681995297084</v>
      </c>
      <c r="E15" s="12">
        <f>B15*(1+C$2/12)^12+B$2/(C$2/12)*((1+C$2/12)^(A15*12)-1)</f>
        <v>890097.68199529708</v>
      </c>
      <c r="F15" s="12">
        <f>C15+B15</f>
        <v>836000</v>
      </c>
    </row>
    <row r="16" spans="1:9" ht="15.75" customHeight="1">
      <c r="A16" s="11">
        <f t="shared" ref="A16:A54" si="3">A15+1</f>
        <v>2</v>
      </c>
      <c r="B16" s="12">
        <f>E15</f>
        <v>890097.68199529708</v>
      </c>
      <c r="C16" s="12">
        <f t="shared" si="2"/>
        <v>336000</v>
      </c>
      <c r="D16" s="12">
        <f t="shared" ref="D16:D44" si="4">E16-SUM(B16:C16)</f>
        <v>86475.597207660088</v>
      </c>
      <c r="E16" s="12">
        <f t="shared" ref="E16:E44" si="5">B$15*(1+C$2/12)^(A16*12)+B$2/(C$2/12)*((1+C$2/12)^(A16*12)-1)</f>
        <v>1312573.2792029572</v>
      </c>
      <c r="F16" s="12">
        <f t="shared" ref="F16:F44" si="6">F15+C16</f>
        <v>1172000</v>
      </c>
      <c r="H16" s="1"/>
      <c r="I16" s="1"/>
    </row>
    <row r="17" spans="1:6" ht="15.75" customHeight="1">
      <c r="A17" s="11">
        <f t="shared" si="3"/>
        <v>3</v>
      </c>
      <c r="B17" s="12">
        <f t="shared" ref="B17:B44" si="7">B16+C16+D16</f>
        <v>1312573.2792029572</v>
      </c>
      <c r="C17" s="12">
        <f t="shared" si="2"/>
        <v>336000</v>
      </c>
      <c r="D17" s="12">
        <f t="shared" si="4"/>
        <v>121540.86341410317</v>
      </c>
      <c r="E17" s="12">
        <f t="shared" si="5"/>
        <v>1770114.1426170603</v>
      </c>
      <c r="F17" s="12">
        <f t="shared" si="6"/>
        <v>1508000</v>
      </c>
    </row>
    <row r="18" spans="1:6" ht="15.75" customHeight="1">
      <c r="A18" s="11">
        <f t="shared" si="3"/>
        <v>4</v>
      </c>
      <c r="B18" s="12">
        <f t="shared" si="7"/>
        <v>1770114.1426170603</v>
      </c>
      <c r="C18" s="12">
        <f t="shared" si="2"/>
        <v>336000</v>
      </c>
      <c r="D18" s="12">
        <f t="shared" si="4"/>
        <v>159516.52942175698</v>
      </c>
      <c r="E18" s="12">
        <f t="shared" si="5"/>
        <v>2265630.6720388173</v>
      </c>
      <c r="F18" s="12">
        <f t="shared" si="6"/>
        <v>1844000</v>
      </c>
    </row>
    <row r="19" spans="1:6" ht="15.75" customHeight="1">
      <c r="A19" s="11">
        <f t="shared" si="3"/>
        <v>5</v>
      </c>
      <c r="B19" s="12">
        <f t="shared" si="7"/>
        <v>2265630.6720388173</v>
      </c>
      <c r="C19" s="12">
        <f t="shared" si="2"/>
        <v>336000</v>
      </c>
      <c r="D19" s="12">
        <f t="shared" si="4"/>
        <v>200644.15697873151</v>
      </c>
      <c r="E19" s="12">
        <f t="shared" si="5"/>
        <v>2802274.8290175488</v>
      </c>
      <c r="F19" s="12">
        <f t="shared" si="6"/>
        <v>2180000</v>
      </c>
    </row>
    <row r="20" spans="1:6" ht="15.75" customHeight="1">
      <c r="A20" s="11">
        <f t="shared" si="3"/>
        <v>6</v>
      </c>
      <c r="B20" s="12">
        <f t="shared" si="7"/>
        <v>2802274.8290175488</v>
      </c>
      <c r="C20" s="12">
        <f t="shared" si="2"/>
        <v>336000</v>
      </c>
      <c r="D20" s="12">
        <f t="shared" si="4"/>
        <v>245185.35733909765</v>
      </c>
      <c r="E20" s="12">
        <f t="shared" si="5"/>
        <v>3383460.1863566465</v>
      </c>
      <c r="F20" s="12">
        <f t="shared" si="6"/>
        <v>2516000</v>
      </c>
    </row>
    <row r="21" spans="1:6" ht="15.75" customHeight="1">
      <c r="A21" s="11">
        <f t="shared" si="3"/>
        <v>7</v>
      </c>
      <c r="B21" s="12">
        <f t="shared" si="7"/>
        <v>3383460.1863566465</v>
      </c>
      <c r="C21" s="12">
        <f t="shared" si="2"/>
        <v>336000</v>
      </c>
      <c r="D21" s="12">
        <f t="shared" si="4"/>
        <v>293423.45536199026</v>
      </c>
      <c r="E21" s="12">
        <f t="shared" si="5"/>
        <v>4012883.6417186367</v>
      </c>
      <c r="F21" s="12">
        <f t="shared" si="6"/>
        <v>2852000</v>
      </c>
    </row>
    <row r="22" spans="1:6" ht="15.75" customHeight="1">
      <c r="A22" s="11">
        <f t="shared" si="3"/>
        <v>8</v>
      </c>
      <c r="B22" s="12">
        <f t="shared" si="7"/>
        <v>4012883.6417186367</v>
      </c>
      <c r="C22" s="12">
        <f t="shared" si="2"/>
        <v>336000</v>
      </c>
      <c r="D22" s="12">
        <f t="shared" si="4"/>
        <v>345665.29173011426</v>
      </c>
      <c r="E22" s="12">
        <f t="shared" si="5"/>
        <v>4694548.9334487515</v>
      </c>
      <c r="F22" s="12">
        <f t="shared" si="6"/>
        <v>3188000</v>
      </c>
    </row>
    <row r="23" spans="1:6" ht="15.75" customHeight="1">
      <c r="A23" s="11">
        <f t="shared" si="3"/>
        <v>9</v>
      </c>
      <c r="B23" s="12">
        <f t="shared" si="7"/>
        <v>4694548.9334487515</v>
      </c>
      <c r="C23" s="12">
        <f t="shared" si="2"/>
        <v>336000</v>
      </c>
      <c r="D23" s="12">
        <f t="shared" si="4"/>
        <v>402243.17475150898</v>
      </c>
      <c r="E23" s="12">
        <f t="shared" si="5"/>
        <v>5432792.1082002604</v>
      </c>
      <c r="F23" s="12">
        <f t="shared" si="6"/>
        <v>3524000</v>
      </c>
    </row>
    <row r="24" spans="1:6" ht="15.75" customHeight="1">
      <c r="A24" s="11">
        <f t="shared" si="3"/>
        <v>10</v>
      </c>
      <c r="B24" s="12">
        <f t="shared" si="7"/>
        <v>5432792.1082002604</v>
      </c>
      <c r="C24" s="12">
        <f t="shared" si="2"/>
        <v>336000</v>
      </c>
      <c r="D24" s="12">
        <f t="shared" si="4"/>
        <v>463516.99415989779</v>
      </c>
      <c r="E24" s="12">
        <f t="shared" si="5"/>
        <v>6232309.1023601582</v>
      </c>
      <c r="F24" s="12">
        <f t="shared" si="6"/>
        <v>3860000</v>
      </c>
    </row>
    <row r="25" spans="1:6" ht="15.75" customHeight="1">
      <c r="A25" s="11">
        <f t="shared" si="3"/>
        <v>11</v>
      </c>
      <c r="B25" s="12">
        <f t="shared" si="7"/>
        <v>6232309.1023601582</v>
      </c>
      <c r="C25" s="12">
        <f t="shared" si="2"/>
        <v>336000</v>
      </c>
      <c r="D25" s="12">
        <f t="shared" si="4"/>
        <v>529876.51035939064</v>
      </c>
      <c r="E25" s="12">
        <f t="shared" si="5"/>
        <v>7098185.6127195489</v>
      </c>
      <c r="F25" s="12">
        <f t="shared" si="6"/>
        <v>4196000</v>
      </c>
    </row>
    <row r="26" spans="1:6" ht="15.75" customHeight="1">
      <c r="A26" s="11">
        <f t="shared" si="3"/>
        <v>12</v>
      </c>
      <c r="B26" s="12">
        <f t="shared" si="7"/>
        <v>7098185.6127195489</v>
      </c>
      <c r="C26" s="12">
        <f t="shared" si="2"/>
        <v>336000</v>
      </c>
      <c r="D26" s="12">
        <f t="shared" si="4"/>
        <v>601743.83367542736</v>
      </c>
      <c r="E26" s="12">
        <f t="shared" si="5"/>
        <v>8035929.4463949762</v>
      </c>
      <c r="F26" s="12">
        <f t="shared" si="6"/>
        <v>4532000</v>
      </c>
    </row>
    <row r="27" spans="1:6" ht="15.75" customHeight="1">
      <c r="A27" s="11">
        <f t="shared" si="3"/>
        <v>13</v>
      </c>
      <c r="B27" s="12">
        <f t="shared" si="7"/>
        <v>8035929.4463949762</v>
      </c>
      <c r="C27" s="12">
        <f t="shared" si="2"/>
        <v>336000</v>
      </c>
      <c r="D27" s="12">
        <f t="shared" si="4"/>
        <v>679576.1093822699</v>
      </c>
      <c r="E27" s="12">
        <f t="shared" si="5"/>
        <v>9051505.5557772461</v>
      </c>
      <c r="F27" s="12">
        <f t="shared" si="6"/>
        <v>4868000</v>
      </c>
    </row>
    <row r="28" spans="1:6" ht="15.75" customHeight="1">
      <c r="A28" s="11">
        <f t="shared" si="3"/>
        <v>14</v>
      </c>
      <c r="B28" s="12">
        <f t="shared" si="7"/>
        <v>9051505.5557772461</v>
      </c>
      <c r="C28" s="12">
        <f t="shared" si="2"/>
        <v>336000</v>
      </c>
      <c r="D28" s="12">
        <f t="shared" si="4"/>
        <v>763868.42558649369</v>
      </c>
      <c r="E28" s="12">
        <f t="shared" si="5"/>
        <v>10151373.98136374</v>
      </c>
      <c r="F28" s="12">
        <f t="shared" si="6"/>
        <v>5204000</v>
      </c>
    </row>
    <row r="29" spans="1:6" ht="15.75" customHeight="1">
      <c r="A29" s="11">
        <f t="shared" si="3"/>
        <v>15</v>
      </c>
      <c r="B29" s="12">
        <f t="shared" si="7"/>
        <v>10151373.98136374</v>
      </c>
      <c r="C29" s="12">
        <f t="shared" si="2"/>
        <v>336000</v>
      </c>
      <c r="D29" s="12">
        <f t="shared" si="4"/>
        <v>855156.9624633193</v>
      </c>
      <c r="E29" s="12">
        <f t="shared" si="5"/>
        <v>11342530.943827059</v>
      </c>
      <c r="F29" s="12">
        <f t="shared" si="6"/>
        <v>5540000</v>
      </c>
    </row>
    <row r="30" spans="1:6" ht="15.75" customHeight="1">
      <c r="A30" s="11">
        <f t="shared" si="3"/>
        <v>16</v>
      </c>
      <c r="B30" s="12">
        <f t="shared" si="7"/>
        <v>11342530.943827059</v>
      </c>
      <c r="C30" s="12">
        <f t="shared" si="2"/>
        <v>336000</v>
      </c>
      <c r="D30" s="12">
        <f t="shared" si="4"/>
        <v>954022.40287811123</v>
      </c>
      <c r="E30" s="12">
        <f t="shared" si="5"/>
        <v>12632553.34670517</v>
      </c>
      <c r="F30" s="12">
        <f t="shared" si="6"/>
        <v>5876000</v>
      </c>
    </row>
    <row r="31" spans="1:6" ht="15.75" customHeight="1">
      <c r="A31" s="11">
        <f t="shared" si="3"/>
        <v>17</v>
      </c>
      <c r="B31" s="12">
        <f t="shared" si="7"/>
        <v>12632553.34670517</v>
      </c>
      <c r="C31" s="12">
        <f t="shared" si="2"/>
        <v>336000</v>
      </c>
      <c r="D31" s="12">
        <f t="shared" si="4"/>
        <v>1061093.6260876302</v>
      </c>
      <c r="E31" s="12">
        <f t="shared" si="5"/>
        <v>14029646.972792801</v>
      </c>
      <c r="F31" s="12">
        <f t="shared" si="6"/>
        <v>6212000</v>
      </c>
    </row>
    <row r="32" spans="1:6" ht="15.75" customHeight="1">
      <c r="A32" s="11">
        <f t="shared" si="3"/>
        <v>18</v>
      </c>
      <c r="B32" s="12">
        <f t="shared" si="7"/>
        <v>14029646.972792801</v>
      </c>
      <c r="C32" s="12">
        <f t="shared" si="2"/>
        <v>336000</v>
      </c>
      <c r="D32" s="12">
        <f t="shared" si="4"/>
        <v>1177051.7080168203</v>
      </c>
      <c r="E32" s="12">
        <f t="shared" si="5"/>
        <v>15542698.680809621</v>
      </c>
      <c r="F32" s="12">
        <f t="shared" si="6"/>
        <v>6548000</v>
      </c>
    </row>
    <row r="33" spans="1:6" ht="15.75" customHeight="1">
      <c r="A33" s="11">
        <f t="shared" si="3"/>
        <v>19</v>
      </c>
      <c r="B33" s="12">
        <f t="shared" si="7"/>
        <v>15542698.680809621</v>
      </c>
      <c r="C33" s="12">
        <f t="shared" si="2"/>
        <v>336000</v>
      </c>
      <c r="D33" s="12">
        <f t="shared" si="4"/>
        <v>1302634.2535564788</v>
      </c>
      <c r="E33" s="12">
        <f t="shared" si="5"/>
        <v>17181332.9343661</v>
      </c>
      <c r="F33" s="12">
        <f t="shared" si="6"/>
        <v>6884000</v>
      </c>
    </row>
    <row r="34" spans="1:6" ht="15.75" customHeight="1">
      <c r="A34" s="11">
        <f t="shared" si="3"/>
        <v>20</v>
      </c>
      <c r="B34" s="12">
        <f t="shared" si="7"/>
        <v>17181332.9343661</v>
      </c>
      <c r="C34" s="12">
        <f t="shared" si="2"/>
        <v>336000</v>
      </c>
      <c r="D34" s="12">
        <f t="shared" si="4"/>
        <v>1438640.0884395577</v>
      </c>
      <c r="E34" s="12">
        <f t="shared" si="5"/>
        <v>18955973.022805657</v>
      </c>
      <c r="F34" s="12">
        <f t="shared" si="6"/>
        <v>7220000</v>
      </c>
    </row>
    <row r="35" spans="1:6" ht="15.75" customHeight="1">
      <c r="A35" s="11">
        <f t="shared" si="3"/>
        <v>21</v>
      </c>
      <c r="B35" s="12">
        <f t="shared" si="7"/>
        <v>18955973.022805657</v>
      </c>
      <c r="C35" s="12">
        <f t="shared" si="2"/>
        <v>336000</v>
      </c>
      <c r="D35" s="12">
        <f t="shared" si="4"/>
        <v>1585934.3405408785</v>
      </c>
      <c r="E35" s="12">
        <f t="shared" si="5"/>
        <v>20877907.363346536</v>
      </c>
      <c r="F35" s="12">
        <f t="shared" si="6"/>
        <v>7556000</v>
      </c>
    </row>
    <row r="36" spans="1:6" ht="15.75" customHeight="1">
      <c r="A36" s="11">
        <f t="shared" si="3"/>
        <v>22</v>
      </c>
      <c r="B36" s="12">
        <f t="shared" si="7"/>
        <v>20877907.363346536</v>
      </c>
      <c r="C36" s="12">
        <f t="shared" si="2"/>
        <v>336000</v>
      </c>
      <c r="D36" s="12">
        <f t="shared" si="4"/>
        <v>1745453.9429221824</v>
      </c>
      <c r="E36" s="12">
        <f t="shared" si="5"/>
        <v>22959361.306268718</v>
      </c>
      <c r="F36" s="12">
        <f t="shared" si="6"/>
        <v>7892000</v>
      </c>
    </row>
    <row r="37" spans="1:6" ht="15.75" customHeight="1">
      <c r="A37" s="11">
        <f t="shared" si="3"/>
        <v>23</v>
      </c>
      <c r="B37" s="12">
        <f t="shared" si="7"/>
        <v>22959361.306268718</v>
      </c>
      <c r="C37" s="12">
        <f t="shared" si="2"/>
        <v>336000</v>
      </c>
      <c r="D37" s="12">
        <f t="shared" si="4"/>
        <v>1918213.593627274</v>
      </c>
      <c r="E37" s="12">
        <f t="shared" si="5"/>
        <v>25213574.899895992</v>
      </c>
      <c r="F37" s="12">
        <f t="shared" si="6"/>
        <v>8228000</v>
      </c>
    </row>
    <row r="38" spans="1:6" ht="15.75" customHeight="1">
      <c r="A38" s="11">
        <f t="shared" si="3"/>
        <v>24</v>
      </c>
      <c r="B38" s="12">
        <f t="shared" si="7"/>
        <v>25213574.899895992</v>
      </c>
      <c r="C38" s="12">
        <f t="shared" si="2"/>
        <v>336000</v>
      </c>
      <c r="D38" s="12">
        <f t="shared" si="4"/>
        <v>2105312.2101371214</v>
      </c>
      <c r="E38" s="12">
        <f t="shared" si="5"/>
        <v>27654887.110033114</v>
      </c>
      <c r="F38" s="12">
        <f t="shared" si="6"/>
        <v>8564000</v>
      </c>
    </row>
    <row r="39" spans="1:6" ht="15.75" customHeight="1">
      <c r="A39" s="11">
        <f t="shared" si="3"/>
        <v>25</v>
      </c>
      <c r="B39" s="12">
        <f t="shared" si="7"/>
        <v>27654887.110033114</v>
      </c>
      <c r="C39" s="12">
        <f t="shared" si="2"/>
        <v>336000</v>
      </c>
      <c r="D39" s="12">
        <f t="shared" si="4"/>
        <v>2307939.919541657</v>
      </c>
      <c r="E39" s="12">
        <f t="shared" si="5"/>
        <v>30298827.02957477</v>
      </c>
      <c r="F39" s="12">
        <f t="shared" si="6"/>
        <v>8900000</v>
      </c>
    </row>
    <row r="40" spans="1:6" ht="15.75" customHeight="1">
      <c r="A40" s="11">
        <f t="shared" si="3"/>
        <v>26</v>
      </c>
      <c r="B40" s="12">
        <f t="shared" si="7"/>
        <v>30298827.02957477</v>
      </c>
      <c r="C40" s="12">
        <f t="shared" si="2"/>
        <v>336000</v>
      </c>
      <c r="D40" s="12">
        <f t="shared" si="4"/>
        <v>2527385.6288923062</v>
      </c>
      <c r="E40" s="12">
        <f t="shared" si="5"/>
        <v>33162212.658467077</v>
      </c>
      <c r="F40" s="12">
        <f t="shared" si="6"/>
        <v>9236000</v>
      </c>
    </row>
    <row r="41" spans="1:6" ht="15.75" customHeight="1">
      <c r="A41" s="11">
        <f t="shared" si="3"/>
        <v>27</v>
      </c>
      <c r="B41" s="12">
        <f t="shared" si="7"/>
        <v>33162212.658467077</v>
      </c>
      <c r="C41" s="12">
        <f t="shared" si="2"/>
        <v>336000</v>
      </c>
      <c r="D41" s="12">
        <f t="shared" si="4"/>
        <v>2765045.2238900661</v>
      </c>
      <c r="E41" s="12">
        <f t="shared" si="5"/>
        <v>36263257.882357143</v>
      </c>
      <c r="F41" s="12">
        <f t="shared" si="6"/>
        <v>9572000</v>
      </c>
    </row>
    <row r="42" spans="1:6" ht="15.75" customHeight="1">
      <c r="A42" s="11">
        <f t="shared" si="3"/>
        <v>28</v>
      </c>
      <c r="B42" s="12">
        <f t="shared" si="7"/>
        <v>36263257.882357143</v>
      </c>
      <c r="C42" s="12">
        <f t="shared" si="2"/>
        <v>336000</v>
      </c>
      <c r="D42" s="12">
        <f t="shared" si="4"/>
        <v>3022430.4480607435</v>
      </c>
      <c r="E42" s="12">
        <f t="shared" si="5"/>
        <v>39621688.330417886</v>
      </c>
      <c r="F42" s="12">
        <f t="shared" si="6"/>
        <v>9908000</v>
      </c>
    </row>
    <row r="43" spans="1:6" ht="15.75" customHeight="1">
      <c r="A43" s="11">
        <f t="shared" si="3"/>
        <v>29</v>
      </c>
      <c r="B43" s="12">
        <f t="shared" si="7"/>
        <v>39621688.330417886</v>
      </c>
      <c r="C43" s="12">
        <f t="shared" si="2"/>
        <v>336000</v>
      </c>
      <c r="D43" s="12">
        <f t="shared" si="4"/>
        <v>3301178.5188971013</v>
      </c>
      <c r="E43" s="12">
        <f t="shared" si="5"/>
        <v>43258866.849314988</v>
      </c>
      <c r="F43" s="12">
        <f t="shared" si="6"/>
        <v>10244000</v>
      </c>
    </row>
    <row r="44" spans="1:6" ht="15.75" customHeight="1">
      <c r="A44" s="11">
        <f t="shared" si="3"/>
        <v>30</v>
      </c>
      <c r="B44" s="12">
        <f t="shared" si="7"/>
        <v>43258866.849314988</v>
      </c>
      <c r="C44" s="12">
        <f t="shared" si="2"/>
        <v>336000</v>
      </c>
      <c r="D44" s="12">
        <f t="shared" si="4"/>
        <v>3603062.5421364307</v>
      </c>
      <c r="E44" s="12">
        <f t="shared" si="5"/>
        <v>47197929.391451418</v>
      </c>
      <c r="F44" s="12">
        <f t="shared" si="6"/>
        <v>10580000</v>
      </c>
    </row>
    <row r="45" spans="1:6" ht="15.75" customHeight="1">
      <c r="A45" s="11">
        <f t="shared" si="3"/>
        <v>31</v>
      </c>
      <c r="B45" s="12">
        <f t="shared" ref="B45:B53" si="8">B44+C44+D44</f>
        <v>47197929.391451418</v>
      </c>
      <c r="C45" s="12">
        <f t="shared" ref="C45:C53" si="9">B$2*12</f>
        <v>336000</v>
      </c>
      <c r="D45" s="12">
        <f t="shared" ref="D45:D53" si="10">E45-SUM(B45:C45)</f>
        <v>3930002.7904176936</v>
      </c>
      <c r="E45" s="12">
        <f t="shared" ref="E45:E53" si="11">B$15*(1+C$2/12)^(A45*12)+B$2/(C$2/12)*((1+C$2/12)^(A45*12)-1)</f>
        <v>51463932.181869112</v>
      </c>
      <c r="F45" s="12">
        <f t="shared" ref="F45:F53" si="12">F44+C45</f>
        <v>10916000</v>
      </c>
    </row>
    <row r="46" spans="1:6" ht="15.75" customHeight="1">
      <c r="A46" s="11">
        <f t="shared" si="3"/>
        <v>32</v>
      </c>
      <c r="B46" s="12">
        <f t="shared" si="8"/>
        <v>51463932.181869112</v>
      </c>
      <c r="C46" s="12">
        <f t="shared" si="9"/>
        <v>336000</v>
      </c>
      <c r="D46" s="12">
        <f t="shared" si="10"/>
        <v>4284078.9180618152</v>
      </c>
      <c r="E46" s="12">
        <f t="shared" si="11"/>
        <v>56084011.099930927</v>
      </c>
      <c r="F46" s="12">
        <f t="shared" si="12"/>
        <v>11252000</v>
      </c>
    </row>
    <row r="47" spans="1:6" ht="15.75" customHeight="1">
      <c r="A47" s="11">
        <f t="shared" si="3"/>
        <v>33</v>
      </c>
      <c r="B47" s="12">
        <f t="shared" si="8"/>
        <v>56084011.099930927</v>
      </c>
      <c r="C47" s="12">
        <f t="shared" si="9"/>
        <v>336000</v>
      </c>
      <c r="D47" s="12">
        <f t="shared" si="10"/>
        <v>4667543.1896727234</v>
      </c>
      <c r="E47" s="12">
        <f t="shared" si="11"/>
        <v>61087554.289603651</v>
      </c>
      <c r="F47" s="12">
        <f t="shared" si="12"/>
        <v>11588000</v>
      </c>
    </row>
    <row r="48" spans="1:6" ht="15.75" customHeight="1">
      <c r="A48" s="11">
        <f t="shared" si="3"/>
        <v>34</v>
      </c>
      <c r="B48" s="12">
        <f t="shared" si="8"/>
        <v>61087554.289603651</v>
      </c>
      <c r="C48" s="12">
        <f t="shared" si="9"/>
        <v>336000</v>
      </c>
      <c r="D48" s="12">
        <f t="shared" si="10"/>
        <v>5082834.8067056462</v>
      </c>
      <c r="E48" s="12">
        <f t="shared" si="11"/>
        <v>66506389.096309297</v>
      </c>
      <c r="F48" s="12">
        <f t="shared" si="12"/>
        <v>11924000</v>
      </c>
    </row>
    <row r="49" spans="1:6" ht="15.75" customHeight="1">
      <c r="A49" s="11">
        <f t="shared" si="3"/>
        <v>35</v>
      </c>
      <c r="B49" s="12">
        <f t="shared" si="8"/>
        <v>66506389.096309297</v>
      </c>
      <c r="C49" s="12">
        <f t="shared" si="9"/>
        <v>336000</v>
      </c>
      <c r="D49" s="12">
        <f t="shared" si="10"/>
        <v>5532595.4231335744</v>
      </c>
      <c r="E49" s="12">
        <f t="shared" si="11"/>
        <v>72374984.519442871</v>
      </c>
      <c r="F49" s="12">
        <f t="shared" si="12"/>
        <v>12260000</v>
      </c>
    </row>
    <row r="50" spans="1:6" ht="15.75" customHeight="1">
      <c r="A50" s="11">
        <f t="shared" si="3"/>
        <v>36</v>
      </c>
      <c r="B50" s="12">
        <f t="shared" si="8"/>
        <v>72374984.519442871</v>
      </c>
      <c r="C50" s="12">
        <f t="shared" si="9"/>
        <v>336000</v>
      </c>
      <c r="D50" s="12">
        <f t="shared" si="10"/>
        <v>6019685.9489064515</v>
      </c>
      <c r="E50" s="12">
        <f t="shared" si="11"/>
        <v>78730670.468349323</v>
      </c>
      <c r="F50" s="12">
        <f t="shared" si="12"/>
        <v>12596000</v>
      </c>
    </row>
    <row r="51" spans="1:6" ht="15.75" customHeight="1">
      <c r="A51" s="11">
        <f t="shared" si="3"/>
        <v>37</v>
      </c>
      <c r="B51" s="12">
        <f t="shared" si="8"/>
        <v>78730670.468349323</v>
      </c>
      <c r="C51" s="12">
        <f t="shared" si="9"/>
        <v>336000</v>
      </c>
      <c r="D51" s="12">
        <f t="shared" si="10"/>
        <v>6547204.7480891645</v>
      </c>
      <c r="E51" s="12">
        <f t="shared" si="11"/>
        <v>85613875.216438487</v>
      </c>
      <c r="F51" s="12">
        <f t="shared" si="12"/>
        <v>12932000</v>
      </c>
    </row>
    <row r="52" spans="1:6" ht="15.75" customHeight="1">
      <c r="A52" s="11">
        <f t="shared" si="3"/>
        <v>38</v>
      </c>
      <c r="B52" s="12">
        <f t="shared" si="8"/>
        <v>85613875.216438487</v>
      </c>
      <c r="C52" s="12">
        <f t="shared" si="9"/>
        <v>336000</v>
      </c>
      <c r="D52" s="12">
        <f t="shared" si="10"/>
        <v>7118507.3474356234</v>
      </c>
      <c r="E52" s="12">
        <f t="shared" si="11"/>
        <v>93068382.563874111</v>
      </c>
      <c r="F52" s="12">
        <f t="shared" si="12"/>
        <v>13268000</v>
      </c>
    </row>
    <row r="53" spans="1:6" ht="15.75" customHeight="1">
      <c r="A53" s="11">
        <f t="shared" si="3"/>
        <v>39</v>
      </c>
      <c r="B53" s="12">
        <f t="shared" si="8"/>
        <v>93068382.563874111</v>
      </c>
      <c r="C53" s="12">
        <f t="shared" si="9"/>
        <v>336000</v>
      </c>
      <c r="D53" s="12">
        <f t="shared" si="10"/>
        <v>7737227.7807657719</v>
      </c>
      <c r="E53" s="12">
        <f t="shared" si="11"/>
        <v>101141610.34463988</v>
      </c>
      <c r="F53" s="12">
        <f t="shared" si="12"/>
        <v>13604000</v>
      </c>
    </row>
    <row r="54" spans="1:6" ht="15.75" customHeight="1">
      <c r="A54" s="11">
        <f t="shared" si="3"/>
        <v>40</v>
      </c>
      <c r="B54" s="12">
        <f t="shared" ref="B54" si="13">B53+C53+D53</f>
        <v>101141610.34463988</v>
      </c>
      <c r="C54" s="12">
        <f t="shared" ref="C54" si="14">B$2*12</f>
        <v>336000</v>
      </c>
      <c r="D54" s="12">
        <f t="shared" ref="D54" si="15">E54-SUM(B54:C54)</f>
        <v>8407301.7049140185</v>
      </c>
      <c r="E54" s="12">
        <f t="shared" ref="E54" si="16">B$15*(1+C$2/12)^(A54*12)+B$2/(C$2/12)*((1+C$2/12)^(A54*12)-1)</f>
        <v>109884912.0495539</v>
      </c>
      <c r="F54" s="12">
        <f t="shared" ref="F54" si="17">F53+C54</f>
        <v>13940000</v>
      </c>
    </row>
  </sheetData>
  <mergeCells count="1">
    <mergeCell ref="A3:C3"/>
  </mergeCells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WINgenius</cp:lastModifiedBy>
  <dcterms:modified xsi:type="dcterms:W3CDTF">2023-09-19T04:48:48Z</dcterms:modified>
</cp:coreProperties>
</file>