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E:\Users\pay\Downloads\"/>
    </mc:Choice>
  </mc:AlternateContent>
  <xr:revisionPtr revIDLastSave="0" documentId="13_ncr:1_{ED1BC2FB-E2DD-4A31-BAC2-7FD1563349CC}" xr6:coauthVersionLast="47" xr6:coauthVersionMax="47" xr10:uidLastSave="{00000000-0000-0000-0000-000000000000}"/>
  <bookViews>
    <workbookView xWindow="-120" yWindow="-120" windowWidth="29040" windowHeight="15990" xr2:uid="{7F470628-3030-4598-A993-1DEAE357A098}"/>
  </bookViews>
  <sheets>
    <sheet name="pickup" sheetId="2" r:id="rId1"/>
  </sheets>
  <definedNames>
    <definedName name="ドルレート">pickup!$E$2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 l="1" a="1"/>
  <c r="C5" i="2" s="1"/>
  <c r="E2" i="2" a="1"/>
  <c r="E2" i="2" s="1"/>
  <c r="H5" i="2" a="1"/>
  <c r="H5" i="2" s="1"/>
  <c r="G5" i="2" a="1"/>
  <c r="G5" i="2" s="1"/>
  <c r="F5" i="2" a="1"/>
  <c r="F5" i="2" s="1"/>
  <c r="E5" i="2" a="1"/>
  <c r="E5" i="2" s="1"/>
  <c r="D5" i="2" a="1"/>
  <c r="D5" i="2" s="1"/>
  <c r="G2" i="2" a="1"/>
  <c r="G2" i="2" s="1"/>
  <c r="F2" i="2" a="1"/>
  <c r="F2" i="2" s="1"/>
  <c r="I5"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1"/>
        </ext>
      </extLst>
    </bk>
    <bk>
      <extLst>
        <ext uri="{3e2802c4-a4d2-4d8b-9148-e3be6c30e623}">
          <xlrd:rvb i="3"/>
        </ext>
      </extLst>
    </bk>
  </futureMetadata>
  <cellMetadata count="1">
    <bk>
      <rc t="1" v="0"/>
    </bk>
  </cellMetadata>
  <valueMetadata count="2">
    <bk>
      <rc t="2" v="0"/>
    </bk>
    <bk>
      <rc t="2" v="1"/>
    </bk>
  </valueMetadata>
</metadata>
</file>

<file path=xl/sharedStrings.xml><?xml version="1.0" encoding="utf-8"?>
<sst xmlns="http://schemas.openxmlformats.org/spreadsheetml/2006/main" count="30" uniqueCount="16">
  <si>
    <t>現在レート</t>
  </si>
  <si>
    <t>５２週高値</t>
  </si>
  <si>
    <t>５２週安値</t>
  </si>
  <si>
    <t>メモ①</t>
  </si>
  <si>
    <t>メモ②</t>
  </si>
  <si>
    <t>時価総額</t>
  </si>
  <si>
    <t>ティッカー</t>
  </si>
  <si>
    <t>---</t>
  </si>
  <si>
    <t>時価総額（日本円）</t>
  </si>
  <si>
    <t>企業名（市場:ティッカー）</t>
  </si>
  <si>
    <t>分野</t>
    <rPh sb="0" eb="2">
      <t>ブンヤ</t>
    </rPh>
    <phoneticPr fontId="1"/>
  </si>
  <si>
    <t>配布レート</t>
    <rPh sb="0" eb="2">
      <t>ハイフ</t>
    </rPh>
    <phoneticPr fontId="1"/>
  </si>
  <si>
    <t>高配当</t>
    <rPh sb="0" eb="3">
      <t>コウハイトウ</t>
    </rPh>
    <phoneticPr fontId="1"/>
  </si>
  <si>
    <t>3月pickup</t>
    <rPh sb="1" eb="2">
      <t>ガツ</t>
    </rPh>
    <phoneticPr fontId="1"/>
  </si>
  <si>
    <t>2024年</t>
    <rPh sb="4" eb="5">
      <t>ネン</t>
    </rPh>
    <phoneticPr fontId="1"/>
  </si>
  <si>
    <t>ARM</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</si>
</sst>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176" formatCode="_-\$* #,##0_ ;_-\$* \-#,##0\ ;_-\$* &quot;-&quot;_ ;_-@_ "/>
    <numFmt numFmtId="177" formatCode="_([$$-409]* #,##0_);_([$$-409]* \(#,##0\);_([$$-409]* &quot;-&quot;_);_(@_)"/>
    <numFmt numFmtId="178" formatCode="#,##0_);[Red]\(#,##0\)"/>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thick">
        <color auto="1"/>
      </right>
      <top/>
      <bottom/>
      <diagonal/>
    </border>
  </borders>
  <cellStyleXfs count="1">
    <xf numFmtId="0" fontId="0" fillId="0" borderId="0">
      <alignment vertical="center"/>
    </xf>
  </cellStyleXfs>
  <cellXfs count="8">
    <xf numFmtId="0" fontId="0" fillId="0" borderId="0" xfId="0">
      <alignment vertical="center"/>
    </xf>
    <xf numFmtId="42" fontId="0" fillId="0" borderId="0" xfId="0" applyNumberFormat="1">
      <alignment vertical="center"/>
    </xf>
    <xf numFmtId="176" fontId="0" fillId="0" borderId="0" xfId="0" applyNumberFormat="1">
      <alignment vertical="center"/>
    </xf>
    <xf numFmtId="0" fontId="0" fillId="0" borderId="1" xfId="0" applyBorder="1">
      <alignment vertical="center"/>
    </xf>
    <xf numFmtId="49" fontId="0" fillId="0" borderId="0" xfId="0" applyNumberFormat="1">
      <alignment vertical="center"/>
    </xf>
    <xf numFmtId="177" fontId="0" fillId="0" borderId="0" xfId="0" applyNumberFormat="1">
      <alignment vertical="center"/>
    </xf>
    <xf numFmtId="178" fontId="0" fillId="0" borderId="0" xfId="0" applyNumberFormat="1">
      <alignment vertical="center"/>
    </xf>
    <xf numFmtId="0" fontId="0" fillId="0" borderId="0" xfId="0"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4">
  <rv s="0">
    <v>en-US</v>
    <v>avyomw</v>
    <v>268435456</v>
    <v>1</v>
    <v>Powered by Refinitiv</v>
    <v>0</v>
    <v>USD/JPY</v>
    <v>2</v>
    <v>3</v>
    <v>Finance</v>
    <v>4</v>
    <v>151.91999999999999</v>
    <v>129.63</v>
    <v>0.28000000000000003</v>
    <v>1.8479999999999998E-3</v>
    <v>JPY</v>
    <v>USD</v>
    <v>151.84</v>
    <v>Currency Pair</v>
    <v>45378.112129629626</v>
    <v>151.46</v>
    <v>US Dollar/Japanese Yen FX Spot Rate</v>
    <v>151.56</v>
    <v>151.55000000000001</v>
    <v>151.83000000000001</v>
    <v>USDJPY</v>
    <v>USD/JPY</v>
  </rv>
  <rv s="1">
    <v>0</v>
  </rv>
  <rv s="2">
    <v>en-US</v>
    <v>cau7bh</v>
    <v>268435456</v>
    <v>1</v>
    <v>Powered by Refinitiv</v>
    <v>5</v>
    <v>ARM HOLDINGS PLC (XNAS:ARM)</v>
    <v>6</v>
    <v>7</v>
    <v>Finance</v>
    <v>8</v>
    <v>164</v>
    <v>46.5</v>
    <v>-0.373</v>
    <v>-10.35</v>
    <v>1.2035000000000001E-2</v>
    <v>-7.4831999999999996E-2</v>
    <v>1.54</v>
    <v>USD</v>
    <v>Arm Holdings plc is a semiconductor intellectual property (IP) company. The Company develops and licenses IP for various devices worldwide, and it provides development tools that accelerate product development, from sensors to smartphones to servers. Its central processing unit (CPUs) and nomenclature for properties and units (NPUs) include Cortex-A, Cortex-M, Cortex-R, Neoverse, Ethos and SecurCore. It provides processor IP, offering a range of cores to address the performance, power and cost requirements of every device, from Internet of things sensors to supercomputers, and from smartphones and laptops to autonomous vehicles. Its graphics and camera technology drives the visual experience across a range of devices, including mass-market to high-performance smartphones, Android OS-based tablets, and digital televisions. It provides foundation physical IP and processor implementation solutions to address the performance, power and cost requirements for all application markets.</v>
    <v>5963</v>
    <v>Nasdaq Stock Market</v>
    <v>XNAS</v>
    <v>XNAS</v>
    <v>110 Fulbourn Road, CAMBRIDGE, CAMBRIDGESHIRE, CB1 9NJ GB</v>
    <v>145</v>
    <v>Semiconductors &amp; Semiconductor Equipment</v>
    <v>Stock</v>
    <v>45377.999989328127</v>
    <v>126.91</v>
    <v>137916300000</v>
    <v>ARM HOLDINGS PLC</v>
    <v>ARM HOLDINGS PLC</v>
    <v>141.1</v>
    <v>672.50959999999998</v>
    <v>138.31</v>
    <v>127.96</v>
    <v>129.5</v>
    <v>1028075000</v>
    <v>ARM</v>
    <v>ARM HOLDINGS PLC (XNAS:ARM)</v>
    <v>21244452</v>
    <v>13333354</v>
    <v>2018</v>
  </rv>
  <rv s="1">
    <v>2</v>
  </rv>
</rvData>
</file>

<file path=xl/richData/rdrichvaluestructure.xml><?xml version="1.0" encoding="utf-8"?>
<rvStructures xmlns="http://schemas.microsoft.com/office/spreadsheetml/2017/richdata" count="3">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ExchangeID</v>
      <v t="s">%ProviderInfo</v>
    </a>
  </spbArrays>
  <spbData count="9">
    <spb s="0">
      <v>0</v>
      <v>Name</v>
    </spb>
    <spb s="1">
      <v>0</v>
      <v>0</v>
      <v>0</v>
    </spb>
    <spb s="2">
      <v>1</v>
      <v>1</v>
    </spb>
    <spb s="3">
      <v>1</v>
      <v>1</v>
      <v>2</v>
      <v>1</v>
      <v>1</v>
      <v>1</v>
      <v>3</v>
      <v>1</v>
      <v>1</v>
      <v>1</v>
      <v>4</v>
      <v>5</v>
    </spb>
    <spb s="4">
      <v>GMT</v>
    </spb>
    <spb s="0">
      <v>1</v>
      <v>Name</v>
    </spb>
    <spb s="5">
      <v>1</v>
      <v>1</v>
      <v>1</v>
    </spb>
    <spb s="6">
      <v>6</v>
      <v>7</v>
      <v>7</v>
      <v>6</v>
      <v>2</v>
      <v>6</v>
      <v>6</v>
      <v>6</v>
      <v>8</v>
      <v>8</v>
      <v>3</v>
      <v>9</v>
      <v>6</v>
      <v>6</v>
      <v>6</v>
      <v>8</v>
      <v>4</v>
      <v>10</v>
      <v>5</v>
      <v>8</v>
      <v>6</v>
      <v>6</v>
      <v>3</v>
    </spb>
    <spb s="7">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8">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ExchangeID" t="spb"/>
    <k n="UniqueName" t="spb"/>
    <k n="`%ProviderInfo"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ichStyles>
</richStyleShee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45F9-08DD-48AC-8AB1-DF7A46914C03}">
  <dimension ref="A1:R5"/>
  <sheetViews>
    <sheetView tabSelected="1" workbookViewId="0">
      <selection activeCell="P18" sqref="P18"/>
    </sheetView>
  </sheetViews>
  <sheetFormatPr defaultRowHeight="18.75" x14ac:dyDescent="0.4"/>
  <cols>
    <col min="1" max="1" width="11.375" bestFit="1" customWidth="1"/>
    <col min="2" max="2" width="48.375" bestFit="1" customWidth="1"/>
    <col min="3" max="3" width="10.5" bestFit="1" customWidth="1"/>
    <col min="4" max="4" width="11.625" bestFit="1" customWidth="1"/>
    <col min="5" max="7" width="11" bestFit="1" customWidth="1"/>
    <col min="8" max="8" width="21.125" style="2" bestFit="1" customWidth="1"/>
    <col min="9" max="9" width="22.125" style="1" customWidth="1"/>
    <col min="10" max="10" width="17.375" bestFit="1" customWidth="1"/>
    <col min="11" max="11" width="13.25" customWidth="1"/>
    <col min="12" max="12" width="11.625" style="3" bestFit="1" customWidth="1"/>
    <col min="13" max="15" width="11" bestFit="1" customWidth="1"/>
    <col min="16" max="16" width="12.5" style="2" bestFit="1" customWidth="1"/>
    <col min="17" max="17" width="21.75" style="1" bestFit="1" customWidth="1"/>
    <col min="18" max="18" width="20.625" bestFit="1" customWidth="1"/>
  </cols>
  <sheetData>
    <row r="1" spans="1:18" x14ac:dyDescent="0.4">
      <c r="E1" t="s">
        <v>0</v>
      </c>
      <c r="F1" t="s">
        <v>1</v>
      </c>
      <c r="G1" t="s">
        <v>2</v>
      </c>
      <c r="M1" t="s">
        <v>11</v>
      </c>
      <c r="N1" t="s">
        <v>1</v>
      </c>
      <c r="O1" t="s">
        <v>2</v>
      </c>
      <c r="P1"/>
    </row>
    <row r="2" spans="1:18" x14ac:dyDescent="0.4">
      <c r="A2" t="s">
        <v>14</v>
      </c>
      <c r="D2" t="e" vm="1">
        <v>#VALUE!</v>
      </c>
      <c r="E2" cm="1">
        <f t="array" ref="E2">_FV(D2,"Price")</f>
        <v>151.83000000000001</v>
      </c>
      <c r="F2" cm="1">
        <f t="array" ref="F2">_FV(D2,"52 week high",TRUE)</f>
        <v>151.91999999999999</v>
      </c>
      <c r="G2" cm="1">
        <f t="array" ref="G2">_FV(D2,"52 week low",TRUE)</f>
        <v>129.63</v>
      </c>
      <c r="H2" s="2" t="s">
        <v>7</v>
      </c>
      <c r="I2" s="1" t="s">
        <v>7</v>
      </c>
      <c r="M2">
        <v>151.72999999999999</v>
      </c>
      <c r="N2">
        <v>151.91999999999999</v>
      </c>
      <c r="O2">
        <v>129.63</v>
      </c>
      <c r="Q2" s="1" t="s">
        <v>7</v>
      </c>
      <c r="R2" t="s">
        <v>7</v>
      </c>
    </row>
    <row r="3" spans="1:18" x14ac:dyDescent="0.4">
      <c r="A3" s="7" t="s">
        <v>12</v>
      </c>
      <c r="B3" s="7"/>
    </row>
    <row r="4" spans="1:18" x14ac:dyDescent="0.4">
      <c r="B4" t="s">
        <v>9</v>
      </c>
      <c r="C4" t="s">
        <v>10</v>
      </c>
      <c r="D4" s="4" t="s">
        <v>6</v>
      </c>
      <c r="E4" t="s">
        <v>0</v>
      </c>
      <c r="F4" t="s">
        <v>1</v>
      </c>
      <c r="G4" t="s">
        <v>2</v>
      </c>
      <c r="H4" s="2" t="s">
        <v>5</v>
      </c>
      <c r="I4" s="1" t="s">
        <v>8</v>
      </c>
      <c r="J4" t="s">
        <v>3</v>
      </c>
      <c r="K4" t="s">
        <v>4</v>
      </c>
      <c r="M4" t="s">
        <v>6</v>
      </c>
      <c r="N4" t="s">
        <v>0</v>
      </c>
      <c r="O4" t="s">
        <v>1</v>
      </c>
      <c r="P4" s="2" t="s">
        <v>2</v>
      </c>
      <c r="Q4" s="1" t="s">
        <v>5</v>
      </c>
      <c r="R4" t="s">
        <v>8</v>
      </c>
    </row>
    <row r="5" spans="1:18" x14ac:dyDescent="0.4">
      <c r="A5" t="s">
        <v>13</v>
      </c>
      <c r="B5" t="e" vm="2">
        <v>#VALUE!</v>
      </c>
      <c r="C5" s="6" t="str" cm="1">
        <f t="array" ref="C5">_FV(B5,"Industry")</f>
        <v>Semiconductors &amp; Semiconductor Equipment</v>
      </c>
      <c r="D5" s="4" t="str" cm="1">
        <f t="array" ref="D5">_FV(B5,"Ticker symbol",TRUE)</f>
        <v>ARM</v>
      </c>
      <c r="E5" cm="1">
        <f t="array" ref="E5">_FV(B5,"Price")</f>
        <v>127.96</v>
      </c>
      <c r="F5" cm="1">
        <f t="array" ref="F5">_FV(B5,"52 week high",TRUE)</f>
        <v>164</v>
      </c>
      <c r="G5" cm="1">
        <f t="array" ref="G5">_FV(B5,"52 week low",TRUE)</f>
        <v>46.5</v>
      </c>
      <c r="H5" s="2" cm="1">
        <f t="array" ref="H5">_FV(B5,"Market cap",TRUE)</f>
        <v>137916300000</v>
      </c>
      <c r="I5" s="1">
        <f>H5*ドルレート</f>
        <v>20939831829000</v>
      </c>
      <c r="J5" s="5"/>
      <c r="M5" t="s">
        <v>15</v>
      </c>
      <c r="N5">
        <v>127.96</v>
      </c>
      <c r="O5">
        <v>164</v>
      </c>
      <c r="P5" s="2">
        <v>46.5</v>
      </c>
      <c r="Q5" s="2">
        <v>137916300000</v>
      </c>
      <c r="R5" s="1">
        <v>20926040199000</v>
      </c>
    </row>
  </sheetData>
  <mergeCells count="1">
    <mergeCell ref="A3:B3"/>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79282FAC45404D97B52100BCEA07C4" ma:contentTypeVersion="6" ma:contentTypeDescription="新しいドキュメントを作成します。" ma:contentTypeScope="" ma:versionID="5d7c87bf88c9accc8fa9655aef512ade">
  <xsd:schema xmlns:xsd="http://www.w3.org/2001/XMLSchema" xmlns:xs="http://www.w3.org/2001/XMLSchema" xmlns:p="http://schemas.microsoft.com/office/2006/metadata/properties" xmlns:ns3="9dd9d687-16be-434b-b20c-d2734354e6c2" targetNamespace="http://schemas.microsoft.com/office/2006/metadata/properties" ma:root="true" ma:fieldsID="ec639cb84c9f18c14a2567f1d6ac4a9d" ns3:_="">
    <xsd:import namespace="9dd9d687-16be-434b-b20c-d2734354e6c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9d687-16be-434b-b20c-d2734354e6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CEA467-87D6-412A-99E7-5A0ABE5FACAA}">
  <ds:schemaRefs>
    <ds:schemaRef ds:uri="http://schemas.microsoft.com/office/2006/metadata/properties"/>
    <ds:schemaRef ds:uri="http://purl.org/dc/terms/"/>
    <ds:schemaRef ds:uri="http://www.w3.org/XML/1998/namespac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9dd9d687-16be-434b-b20c-d2734354e6c2"/>
    <ds:schemaRef ds:uri="http://purl.org/dc/dcmitype/"/>
  </ds:schemaRefs>
</ds:datastoreItem>
</file>

<file path=customXml/itemProps2.xml><?xml version="1.0" encoding="utf-8"?>
<ds:datastoreItem xmlns:ds="http://schemas.openxmlformats.org/officeDocument/2006/customXml" ds:itemID="{3A719EBB-0CC3-4697-A18A-3D233D75EA79}">
  <ds:schemaRefs>
    <ds:schemaRef ds:uri="http://schemas.microsoft.com/sharepoint/v3/contenttype/forms"/>
  </ds:schemaRefs>
</ds:datastoreItem>
</file>

<file path=customXml/itemProps3.xml><?xml version="1.0" encoding="utf-8"?>
<ds:datastoreItem xmlns:ds="http://schemas.openxmlformats.org/officeDocument/2006/customXml" ds:itemID="{25037B15-1CF5-45F9-9B31-2A6E48CE1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9d687-16be-434b-b20c-d2734354e6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pickup</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2024-03-27T02:45:43Z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0x0101007E79282FAC45404D97B52100BCEA07C4</vt:lpwstr>
  </property>
</Properties>
</file>